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60" windowHeight="9030"/>
  </bookViews>
  <sheets>
    <sheet name="!" sheetId="2" r:id="rId1"/>
  </sheets>
  <calcPr calcId="145621"/>
</workbook>
</file>

<file path=xl/calcChain.xml><?xml version="1.0" encoding="utf-8"?>
<calcChain xmlns="http://schemas.openxmlformats.org/spreadsheetml/2006/main">
  <c r="J12" i="2" l="1"/>
  <c r="J13" i="2"/>
  <c r="J14" i="2"/>
  <c r="J15" i="2"/>
  <c r="S5" i="2" l="1"/>
  <c r="T5" i="2"/>
  <c r="U6" i="2"/>
  <c r="U7" i="2"/>
  <c r="U8" i="2"/>
  <c r="U9" i="2"/>
  <c r="U10" i="2"/>
  <c r="U11" i="2"/>
  <c r="U12" i="2"/>
  <c r="U13" i="2"/>
  <c r="U14" i="2"/>
  <c r="U15" i="2"/>
  <c r="Q6" i="2"/>
  <c r="J6" i="2" s="1"/>
  <c r="Q7" i="2"/>
  <c r="J7" i="2" s="1"/>
  <c r="Q8" i="2"/>
  <c r="J8" i="2" s="1"/>
  <c r="Q9" i="2"/>
  <c r="J9" i="2" s="1"/>
  <c r="Q10" i="2"/>
  <c r="J10" i="2" s="1"/>
  <c r="Q11" i="2"/>
  <c r="J11" i="2" s="1"/>
  <c r="Q12" i="2"/>
  <c r="Q13" i="2"/>
  <c r="Q14" i="2"/>
  <c r="Q15" i="2"/>
  <c r="R5" i="2" l="1"/>
  <c r="T6" i="2"/>
  <c r="T7" i="2"/>
  <c r="T8" i="2"/>
  <c r="T9" i="2"/>
  <c r="T10" i="2"/>
  <c r="T11" i="2"/>
  <c r="T12" i="2"/>
  <c r="T13" i="2"/>
  <c r="T14" i="2"/>
  <c r="T15" i="2"/>
  <c r="S6" i="2"/>
  <c r="S7" i="2"/>
  <c r="S8" i="2"/>
  <c r="S9" i="2"/>
  <c r="S10" i="2"/>
  <c r="S11" i="2"/>
  <c r="S12" i="2"/>
  <c r="S13" i="2"/>
  <c r="S14" i="2"/>
  <c r="S15" i="2"/>
  <c r="R6" i="2" l="1"/>
  <c r="R10" i="2"/>
  <c r="R14" i="2"/>
  <c r="R7" i="2"/>
  <c r="R11" i="2"/>
  <c r="R15" i="2"/>
  <c r="R8" i="2"/>
  <c r="R12" i="2"/>
  <c r="R9" i="2"/>
  <c r="R13" i="2"/>
  <c r="X6" i="2" l="1"/>
  <c r="Y6" i="2"/>
  <c r="V6" i="2"/>
  <c r="W6" i="2"/>
  <c r="V15" i="2"/>
  <c r="Y15" i="2"/>
  <c r="X15" i="2"/>
  <c r="V13" i="2"/>
  <c r="Y13" i="2"/>
  <c r="X13" i="2"/>
  <c r="X14" i="2"/>
  <c r="Y14" i="2"/>
  <c r="V14" i="2"/>
  <c r="Y8" i="2"/>
  <c r="V8" i="2"/>
  <c r="X8" i="2"/>
  <c r="X10" i="2"/>
  <c r="Y10" i="2"/>
  <c r="V10" i="2"/>
  <c r="X12" i="2"/>
  <c r="V12" i="2"/>
  <c r="Y12" i="2"/>
  <c r="V9" i="2"/>
  <c r="X9" i="2"/>
  <c r="Y9" i="2"/>
  <c r="Y11" i="2"/>
  <c r="V11" i="2"/>
  <c r="X11" i="2"/>
  <c r="W12" i="2"/>
  <c r="W15" i="2"/>
  <c r="X7" i="2"/>
  <c r="Y7" i="2"/>
  <c r="W13" i="2"/>
  <c r="W7" i="2"/>
  <c r="W9" i="2"/>
  <c r="W11" i="2"/>
  <c r="W10" i="2"/>
  <c r="W8" i="2"/>
  <c r="V7" i="2"/>
  <c r="Z5" i="2" s="1"/>
  <c r="W14" i="2"/>
  <c r="AC5" i="2" l="1"/>
  <c r="AC6" i="2" s="1" a="1"/>
  <c r="AC6" i="2" s="1"/>
  <c r="AB5" i="2"/>
  <c r="AB6" i="2" s="1" a="1"/>
  <c r="F18" i="2"/>
  <c r="F20" i="2" s="1"/>
  <c r="V5" i="2"/>
  <c r="Y5" i="2"/>
  <c r="X5" i="2"/>
  <c r="H18" i="2"/>
  <c r="H20" i="2" s="1"/>
  <c r="AA5" i="2"/>
  <c r="AA6" i="2" s="1" a="1"/>
  <c r="AB6" i="2" l="1"/>
  <c r="AB7" i="2" s="1"/>
  <c r="AB8" i="2" s="1"/>
  <c r="H23" i="2" s="1"/>
  <c r="H25" i="2" s="1"/>
  <c r="I18" i="2"/>
  <c r="I20" i="2" s="1"/>
  <c r="AA6" i="2"/>
  <c r="G18" i="2"/>
  <c r="G20" i="2" s="1"/>
  <c r="W5" i="2"/>
  <c r="U5" i="2" s="1"/>
  <c r="J5" i="2" s="1"/>
  <c r="AC7" i="2"/>
  <c r="AC8" i="2" s="1"/>
  <c r="I23" i="2" s="1"/>
  <c r="I25" i="2" s="1"/>
  <c r="AA7" i="2" l="1"/>
  <c r="AA8" i="2" s="1"/>
  <c r="G23" i="2" s="1"/>
  <c r="G25" i="2" s="1"/>
</calcChain>
</file>

<file path=xl/sharedStrings.xml><?xml version="1.0" encoding="utf-8"?>
<sst xmlns="http://schemas.openxmlformats.org/spreadsheetml/2006/main" count="35" uniqueCount="27">
  <si>
    <t>Предприятие</t>
  </si>
  <si>
    <t>Конкурент 1</t>
  </si>
  <si>
    <t>Конкурент 2</t>
  </si>
  <si>
    <t>Конкурент 3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</si>
  <si>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</si>
  <si>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</si>
  <si>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</si>
  <si>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</si>
  <si>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</si>
  <si>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</si>
  <si>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Параметр 7</t>
  </si>
  <si>
    <t>Параметр 8</t>
  </si>
  <si>
    <t>Параметр 9</t>
  </si>
  <si>
    <t>Параметр 10</t>
  </si>
  <si>
    <t>Вес параметра</t>
  </si>
  <si>
    <t>Мин.</t>
  </si>
  <si>
    <t>Макс.</t>
  </si>
  <si>
    <t>Вес%</t>
  </si>
  <si>
    <t>Доля рынка (объём / сумма продаж)</t>
  </si>
  <si>
    <t>Проверка</t>
  </si>
  <si>
    <t>Критерий оценки</t>
  </si>
  <si>
    <t xml:space="preserve">                                                                Конкуренты
Параметры</t>
  </si>
  <si>
    <r>
      <t>Индекс 5P</t>
    </r>
    <r>
      <rPr>
        <sz val="12"/>
        <color rgb="FF002060"/>
        <rFont val="Tahoma"/>
        <family val="2"/>
        <charset val="204"/>
      </rPr>
      <t>: качество комплекса маркетинга [0;10]</t>
    </r>
  </si>
  <si>
    <r>
      <t>Сила конкуренции</t>
    </r>
    <r>
      <rPr>
        <sz val="12"/>
        <color theme="5" tint="-0.499984740745262"/>
        <rFont val="Tahoma"/>
        <family val="2"/>
        <charset val="204"/>
      </rPr>
      <t xml:space="preserve"> [-10;+10]</t>
    </r>
  </si>
  <si>
    <t>Среднее у конкурентов</t>
  </si>
  <si>
    <t>Конкурентная позиция Предприятия
SWOT-оценка параметров</t>
  </si>
  <si>
    <t>Инструменты комплекса
маркетинга 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</si>
</sst>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 ;[Red]\-#,##0\ "/>
    <numFmt numFmtId="165" formatCode="#,##0.000_ ;[Red]\-#,##0.000\ "/>
    <numFmt numFmtId="166" formatCode="#,##0.0000_ ;[Red]\-#,##0.0000\ "/>
    <numFmt numFmtId="167" formatCode="0.0"/>
    <numFmt numFmtId="168" formatCode="[Red]\+#,##0.0_ ;[Blue]\-#,##0.0;0.0;\ "/>
    <numFmt numFmtId="169" formatCode="#,##0.00_ ;[Red]\-#,##0.00\ "/>
  </numFmts>
  <fonts count="10" x14ac:knownFonts="1"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2"/>
      <color rgb="FF002060"/>
      <name val="Tahoma"/>
      <family val="2"/>
      <charset val="204"/>
    </font>
    <font>
      <b/>
      <sz val="11"/>
      <color theme="7" tint="-0.499984740745262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b/>
      <sz val="12"/>
      <color theme="5" tint="-0.499984740745262"/>
      <name val="Tahoma"/>
      <family val="2"/>
      <charset val="204"/>
    </font>
    <font>
      <sz val="12"/>
      <color theme="5" tint="-0.499984740745262"/>
      <name val="Tahoma"/>
      <family val="2"/>
      <charset val="204"/>
    </font>
    <font>
      <sz val="11"/>
      <color rgb="FF002060"/>
      <name val="Tahoma"/>
      <family val="2"/>
      <charset val="204"/>
    </font>
    <font>
      <sz val="1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 diagonalDown="1">
      <left/>
      <right style="thin">
        <color theme="4" tint="-0.24994659260841701"/>
      </right>
      <top style="thick">
        <color theme="4" tint="-0.24994659260841701"/>
      </top>
      <bottom style="double">
        <color theme="4" tint="-0.24994659260841701"/>
      </bottom>
      <diagonal style="thin">
        <color theme="4" tint="-0.24994659260841701"/>
      </diagonal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double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 diagonalDown="1">
      <left style="medium">
        <color theme="4" tint="-0.24994659260841701"/>
      </left>
      <right/>
      <top style="thick">
        <color theme="4" tint="-0.24994659260841701"/>
      </top>
      <bottom style="double">
        <color theme="4" tint="-0.24994659260841701"/>
      </bottom>
      <diagonal style="thin">
        <color theme="4" tint="-0.24994659260841701"/>
      </diagonal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double">
        <color theme="4" tint="-0.24994659260841701"/>
      </bottom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164" fontId="1" fillId="2" borderId="5" xfId="0" applyNumberFormat="1" applyFont="1" applyFill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 indent="1"/>
      <protection locked="0" hidden="1"/>
    </xf>
    <xf numFmtId="164" fontId="1" fillId="0" borderId="6" xfId="0" applyNumberFormat="1" applyFont="1" applyBorder="1" applyAlignment="1" applyProtection="1">
      <alignment horizontal="center" vertical="center"/>
      <protection locked="0" hidden="1"/>
    </xf>
    <xf numFmtId="9" fontId="1" fillId="0" borderId="6" xfId="0" applyNumberFormat="1" applyFont="1" applyBorder="1" applyAlignment="1" applyProtection="1">
      <alignment horizontal="center" vertical="center"/>
      <protection hidden="1"/>
    </xf>
    <xf numFmtId="164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indent="1"/>
      <protection locked="0" hidden="1"/>
    </xf>
    <xf numFmtId="164" fontId="1" fillId="0" borderId="1" xfId="0" applyNumberFormat="1" applyFont="1" applyBorder="1" applyAlignment="1" applyProtection="1">
      <alignment horizontal="center" vertical="center"/>
      <protection locked="0" hidden="1"/>
    </xf>
    <xf numFmtId="9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9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9" xfId="0" applyNumberFormat="1" applyFont="1" applyBorder="1" applyAlignment="1" applyProtection="1">
      <alignment horizontal="center" vertical="center"/>
      <protection locked="0" hidden="1"/>
    </xf>
    <xf numFmtId="164" fontId="1" fillId="0" borderId="10" xfId="0" applyNumberFormat="1" applyFont="1" applyBorder="1" applyAlignment="1" applyProtection="1">
      <alignment horizontal="center" vertical="center"/>
      <protection locked="0" hidden="1"/>
    </xf>
    <xf numFmtId="164" fontId="1" fillId="0" borderId="3" xfId="0" applyNumberFormat="1" applyFont="1" applyBorder="1" applyAlignment="1" applyProtection="1">
      <alignment horizontal="center" vertical="center"/>
      <protection locked="0" hidden="1"/>
    </xf>
    <xf numFmtId="164" fontId="1" fillId="2" borderId="13" xfId="0" applyNumberFormat="1" applyFont="1" applyFill="1" applyBorder="1" applyAlignment="1" applyProtection="1">
      <alignment horizontal="center" vertical="center"/>
      <protection locked="0"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 hidden="1"/>
    </xf>
    <xf numFmtId="164" fontId="1" fillId="2" borderId="8" xfId="0" applyNumberFormat="1" applyFont="1" applyFill="1" applyBorder="1" applyAlignment="1" applyProtection="1">
      <alignment horizontal="center" vertical="center"/>
      <protection locked="0"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6" fontId="1" fillId="0" borderId="6" xfId="0" applyNumberFormat="1" applyFont="1" applyBorder="1" applyAlignment="1" applyProtection="1">
      <alignment horizontal="center" vertical="center"/>
      <protection hidden="1"/>
    </xf>
    <xf numFmtId="166" fontId="1" fillId="0" borderId="1" xfId="0" applyNumberFormat="1" applyFont="1" applyBorder="1" applyAlignment="1" applyProtection="1">
      <alignment horizontal="center" vertical="center"/>
      <protection hidden="1"/>
    </xf>
    <xf numFmtId="166" fontId="1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6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166" fontId="1" fillId="0" borderId="0" xfId="0" applyNumberFormat="1" applyFont="1" applyBorder="1" applyAlignment="1" applyProtection="1">
      <alignment horizontal="center" vertical="center"/>
      <protection hidden="1"/>
    </xf>
    <xf numFmtId="167" fontId="4" fillId="0" borderId="15" xfId="0" applyNumberFormat="1" applyFont="1" applyBorder="1" applyAlignment="1" applyProtection="1">
      <alignment horizontal="center" vertical="center"/>
      <protection hidden="1"/>
    </xf>
    <xf numFmtId="168" fontId="3" fillId="0" borderId="14" xfId="0" applyNumberFormat="1" applyFont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locked="0" hidden="1"/>
    </xf>
    <xf numFmtId="0" fontId="1" fillId="0" borderId="20" xfId="0" applyFont="1" applyBorder="1" applyAlignment="1" applyProtection="1">
      <alignment horizontal="left" vertical="center" indent="1"/>
      <protection locked="0" hidden="1"/>
    </xf>
    <xf numFmtId="164" fontId="1" fillId="0" borderId="20" xfId="0" applyNumberFormat="1" applyFont="1" applyBorder="1" applyAlignment="1" applyProtection="1">
      <alignment horizontal="center" vertical="center"/>
      <protection locked="0" hidden="1"/>
    </xf>
    <xf numFmtId="164" fontId="1" fillId="0" borderId="21" xfId="0" applyNumberFormat="1" applyFont="1" applyBorder="1" applyAlignment="1" applyProtection="1">
      <alignment horizontal="center" vertical="center"/>
      <protection locked="0" hidden="1"/>
    </xf>
    <xf numFmtId="164" fontId="1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31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169" fontId="1" fillId="4" borderId="5" xfId="0" applyNumberFormat="1" applyFont="1" applyFill="1" applyBorder="1" applyAlignment="1" applyProtection="1">
      <alignment horizontal="center" vertical="center"/>
      <protection hidden="1"/>
    </xf>
    <xf numFmtId="164" fontId="1" fillId="0" borderId="12" xfId="0" applyNumberFormat="1" applyFont="1" applyBorder="1" applyAlignment="1" applyProtection="1">
      <alignment horizontal="center" vertical="center" wrapText="1"/>
      <protection hidden="1"/>
    </xf>
    <xf numFmtId="164" fontId="1" fillId="0" borderId="33" xfId="0" applyNumberFormat="1" applyFont="1" applyBorder="1" applyAlignment="1" applyProtection="1">
      <alignment horizontal="center" vertical="center" wrapText="1"/>
      <protection hidden="1"/>
    </xf>
    <xf numFmtId="164" fontId="1" fillId="0" borderId="34" xfId="0" applyNumberFormat="1" applyFont="1" applyBorder="1" applyAlignment="1" applyProtection="1">
      <alignment horizontal="center" vertical="center" wrapText="1"/>
      <protection hidden="1"/>
    </xf>
    <xf numFmtId="164" fontId="1" fillId="0" borderId="35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top" wrapText="1"/>
      <protection hidden="1"/>
    </xf>
    <xf numFmtId="0" fontId="4" fillId="3" borderId="32" xfId="0" applyFont="1" applyFill="1" applyBorder="1" applyAlignment="1" applyProtection="1">
      <alignment horizontal="center" vertical="center" wrapText="1"/>
      <protection hidden="1"/>
    </xf>
    <xf numFmtId="166" fontId="1" fillId="0" borderId="0" xfId="0" applyNumberFormat="1" applyFont="1" applyAlignment="1" applyProtection="1">
      <alignment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 textRotation="90" wrapText="1"/>
      <protection hidden="1"/>
    </xf>
    <xf numFmtId="0" fontId="4" fillId="0" borderId="4" xfId="0" applyFont="1" applyBorder="1" applyAlignment="1" applyProtection="1">
      <alignment horizontal="center" vertical="center" textRotation="90" wrapText="1"/>
      <protection hidden="1"/>
    </xf>
    <xf numFmtId="0" fontId="4" fillId="0" borderId="26" xfId="0" applyFont="1" applyBorder="1" applyAlignment="1" applyProtection="1">
      <alignment horizontal="center" vertical="center" textRotation="90" wrapText="1"/>
      <protection hidden="1"/>
    </xf>
    <xf numFmtId="0" fontId="4" fillId="3" borderId="23" xfId="0" applyFont="1" applyFill="1" applyBorder="1" applyAlignment="1" applyProtection="1">
      <alignment horizontal="left" vertical="center" wrapText="1" indent="1"/>
      <protection hidden="1"/>
    </xf>
    <xf numFmtId="0" fontId="4" fillId="3" borderId="16" xfId="0" applyFont="1" applyFill="1" applyBorder="1" applyAlignment="1" applyProtection="1">
      <alignment horizontal="left" vertical="center" wrapText="1" indent="1"/>
      <protection hidden="1"/>
    </xf>
    <xf numFmtId="0" fontId="1" fillId="0" borderId="24" xfId="0" applyFont="1" applyBorder="1" applyAlignment="1" applyProtection="1">
      <alignment horizontal="left" vertical="center" indent="1"/>
      <protection hidden="1"/>
    </xf>
    <xf numFmtId="0" fontId="1" fillId="0" borderId="11" xfId="0" applyFont="1" applyBorder="1" applyAlignment="1" applyProtection="1">
      <alignment horizontal="left" vertical="center" indent="1"/>
      <protection hidden="1"/>
    </xf>
    <xf numFmtId="0" fontId="1" fillId="0" borderId="12" xfId="0" applyFont="1" applyBorder="1" applyAlignment="1" applyProtection="1">
      <alignment horizontal="left" vertical="center" inden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304798</xdr:colOff>
      <xdr:row>1</xdr:row>
      <xdr:rowOff>257175</xdr:rowOff>
    </xdr:from>
    <xdr:to>
      <xdr:col>10</xdr:col>
      <xdr:colOff>352425</xdr:colOff>
      <xdr:row>35</xdr:row>
      <xdr:rowOff>161925</xdr:rowOff>
    </xdr:to>
    <xdr:sp macro="" textlink="">
      <xdr:nvSpPr>
        <xdr:cNvPr id="2" name="Прямоугольник 1"/>
        <xdr:cNvSpPr/>
      </xdr:nvSpPr>
      <xdr:spPr>
        <a:xfrm>
          <a:off x="304798" y="438150"/>
          <a:ext cx="15344777" cy="14887575"/>
        </a:xfrm>
        <a:prstGeom prst="rect">
          <a:avLst/>
        </a:prstGeom>
        <a:noFill/>
        <a:ln>
          <a:solidFill>
            <a:schemeClr val="accent1">
              <a:lumMod val="75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360000" rIns="0" bIns="0" rtlCol="0" anchor="t"/>
        <a:lstStyle/>
        <a:p>
          <a:pPr algn="ctr"/>
          <a:r>
            <a:rPr lang="en-US" sz="3600">
              <a:solidFill>
                <a:srgbClr val="002060"/>
              </a:solidFill>
              <a:latin typeface="Impact" panose="020B0806030902050204" pitchFamily="34" charset="0"/>
            </a:rPr>
            <a:t>INFORT.</a:t>
          </a:r>
          <a:r>
            <a:rPr lang="ru-RU" sz="3600">
              <a:solidFill>
                <a:srgbClr val="002060"/>
              </a:solidFill>
              <a:latin typeface="Impact" panose="020B0806030902050204" pitchFamily="34" charset="0"/>
            </a:rPr>
            <a:t>Исследования:</a:t>
          </a:r>
          <a:r>
            <a:rPr lang="ru-RU" sz="3600" baseline="0">
              <a:solidFill>
                <a:srgbClr val="002060"/>
              </a:solidFill>
              <a:latin typeface="Impact" panose="020B0806030902050204" pitchFamily="34" charset="0"/>
            </a:rPr>
            <a:t> </a:t>
          </a:r>
          <a:br>
            <a:rPr lang="ru-RU" sz="3600" baseline="0">
              <a:solidFill>
                <a:srgbClr val="002060"/>
              </a:solidFill>
              <a:latin typeface="Impact" panose="020B0806030902050204" pitchFamily="34" charset="0"/>
            </a:rPr>
          </a:br>
          <a:r>
            <a:rPr lang="ru-RU" sz="3600" baseline="0">
              <a:solidFill>
                <a:srgbClr val="002060"/>
              </a:solidFill>
              <a:latin typeface="Impact" panose="020B0806030902050204" pitchFamily="34" charset="0"/>
            </a:rPr>
            <a:t>оценка силы конкуренции на территории продаж </a:t>
          </a:r>
        </a:p>
        <a:p>
          <a:pPr algn="ctr"/>
          <a:r>
            <a:rPr lang="ru-RU" sz="2800" baseline="0">
              <a:solidFill>
                <a:srgbClr val="002060"/>
              </a:solidFill>
              <a:latin typeface="Impact"/>
            </a:rPr>
            <a:t>© </a:t>
          </a:r>
          <a:r>
            <a:rPr lang="en-US" sz="2800" baseline="0">
              <a:solidFill>
                <a:srgbClr val="002060"/>
              </a:solidFill>
              <a:latin typeface="Impact"/>
            </a:rPr>
            <a:t>INFORT Group, 1990-2025</a:t>
          </a:r>
          <a:endParaRPr lang="ru-RU" sz="4000">
            <a:solidFill>
              <a:srgbClr val="00206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1</xdr:col>
      <xdr:colOff>0</xdr:colOff>
      <xdr:row>15</xdr:row>
      <xdr:rowOff>95248</xdr:rowOff>
    </xdr:from>
    <xdr:to>
      <xdr:col>4</xdr:col>
      <xdr:colOff>971550</xdr:colOff>
      <xdr:row>34</xdr:row>
      <xdr:rowOff>123825</xdr:rowOff>
    </xdr:to>
    <xdr:sp macro="" textlink="">
      <xdr:nvSpPr>
        <xdr:cNvPr id="3" name="Прямоугольник 2"/>
        <xdr:cNvSpPr/>
      </xdr:nvSpPr>
      <xdr:spPr>
        <a:xfrm>
          <a:off x="609600" y="6353173"/>
          <a:ext cx="5848350" cy="8172452"/>
        </a:xfrm>
        <a:prstGeom prst="rect">
          <a:avLst/>
        </a:prstGeom>
        <a:solidFill>
          <a:sysClr val="window" lastClr="FFFFFF"/>
        </a:solidFill>
        <a:ln>
          <a:solidFill>
            <a:schemeClr val="accent1">
              <a:lumMod val="75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Overflow="clip" horzOverflow="clip" vert="horz" wrap="square" lIns="180000" tIns="72000" rIns="180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ru-RU" sz="1200" b="1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Инструкция</a:t>
          </a:r>
        </a:p>
        <a:p>
          <a:pPr marL="0" indent="0" algn="ctr"/>
          <a:r>
            <a:rPr lang="ru-RU" sz="1050" b="1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Тест предназначен для оценки </a:t>
          </a:r>
          <a:br>
            <a:rPr lang="ru-RU" sz="1050" b="1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</a:br>
          <a:r>
            <a:rPr lang="ru-RU" sz="1050" b="1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силы конкуренции на территории продаж</a:t>
          </a:r>
        </a:p>
        <a:p>
          <a:pPr marL="0" indent="0" algn="l"/>
          <a:endParaRPr lang="ru-RU" sz="1050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l"/>
          <a:r>
            <a:rPr lang="ru-RU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Чем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меньше различий между Вашим Предприятием и конкурентами по набору параметров комплекса маркетинга 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5P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(1. Ассортимент, 2. Цены, 3. Место продвижения, 4. Методы продвижения, 5. Персонал), тем сложнее оказывается привлечение потребителей, и тем, следовательно, выше сила конкуренции на территории продаж.</a:t>
          </a:r>
        </a:p>
        <a:p>
          <a:pPr marL="0" indent="0" algn="ctr"/>
          <a:endParaRPr lang="ru-RU" sz="1050" b="1" baseline="0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ctr"/>
          <a:r>
            <a:rPr lang="ru-RU" sz="1050" b="1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Алгоритм расчётов</a:t>
          </a:r>
        </a:p>
        <a:p>
          <a:pPr marL="0" indent="0" algn="ctr"/>
          <a:endParaRPr lang="ru-RU" sz="1050" b="1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ctr"/>
          <a:r>
            <a:rPr lang="ru-RU" sz="1050" b="1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Ввод исходных данных</a:t>
          </a:r>
        </a:p>
        <a:p>
          <a:pPr marL="0" indent="0" algn="l"/>
          <a:r>
            <a:rPr lang="ru-RU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 Введите в ячейки таблицы названия Ваших основных конкурентов.</a:t>
          </a:r>
        </a:p>
        <a:p>
          <a:pPr marL="0" indent="0" algn="l"/>
          <a:r>
            <a:rPr lang="ru-RU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2. Введите названия и значения параметров,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определяющих инструменты комплекса маркетинга 5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 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Вашего Предприятия и Ваших конкурентов.</a:t>
          </a:r>
        </a:p>
        <a:p>
          <a:pPr marL="0" indent="0" algn="l"/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 В столбце 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[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Вес параметра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] 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задайте значения от 1 до 5, определяющие значимость параметров в комплексе маркетинга Вашего Предприятия.</a:t>
          </a:r>
        </a:p>
        <a:p>
          <a:pPr marL="0" indent="0" algn="l"/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Значения параметров могут быть любыми величинами: натуральными (ед., шт., кг., м.); стоимостными (руб., 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$, €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); балльными оценками: 1, 2, 3,...  и т. д.</a:t>
          </a:r>
        </a:p>
        <a:p>
          <a:pPr marL="0" indent="0" algn="l"/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4. Введите в ячейки столбца 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[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Критерий оценки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]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знак "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&gt;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" (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"&lt;"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если наилучшим считается максимальное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(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минимальное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значение параметра. 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ru-RU" sz="1050" baseline="0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l"/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5. Введите в ячейки строки 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[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Доля рынка (объём / сумма продаж)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]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соответствующие значения (реальные или экспертные оценки), которые используются для расчёта силы конкуренции. Доли рынка задаются целыми числами 10, 50, 90,... </a:t>
          </a:r>
        </a:p>
        <a:p>
          <a:pPr marL="0" indent="0" algn="l"/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Вместо доли рынка можно задать объём или сумму продаж.</a:t>
          </a:r>
          <a:endParaRPr lang="en-US" sz="1050" baseline="0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l"/>
          <a:r>
            <a:rPr lang="ru-RU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Если в ячейки ввести значения 0, то в расчёте значений силы конкуренции будут использоваться значения Индекса 5</a:t>
          </a:r>
          <a:r>
            <a:rPr lang="en-US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P.</a:t>
          </a:r>
          <a:r>
            <a:rPr lang="ru-RU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Если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у конкурентов оставить какие-либо ячейки пустыми, то расчёт по данным конкурентам выполняться не будет.</a:t>
          </a:r>
        </a:p>
        <a:p>
          <a:pPr marL="0" indent="0" algn="l"/>
          <a:endParaRPr lang="ru-RU" sz="1050" b="1" baseline="0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ctr"/>
          <a:r>
            <a:rPr lang="ru-RU" sz="1050" b="1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Результаты расчёта</a:t>
          </a:r>
        </a:p>
        <a:p>
          <a:pPr marL="0" indent="0" algn="l"/>
          <a:endParaRPr lang="ru-RU" sz="1050" b="1" baseline="0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l"/>
          <a:r>
            <a:rPr lang="ru-RU" sz="1050" b="1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Индекс </a:t>
          </a:r>
          <a:r>
            <a:rPr lang="en-US" sz="1050" b="1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5P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-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интегральный показатель качества инструментов маркетинга Предприятия и его конкурентов. Значения показателя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вычисляются с учётом весов параметров и изменяются в диапазоне от 0 (низкое) до 10 (высокое).</a:t>
          </a:r>
        </a:p>
        <a:p>
          <a:pPr marL="0" indent="0" algn="l"/>
          <a:endParaRPr lang="ru-RU" sz="1050" b="1" baseline="0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l"/>
          <a:r>
            <a:rPr lang="ru-RU" sz="1050" b="1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Сила конкуренции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- показатель, значения которого изменяются в диапазоне от -10 (конкуренция отсутствует) до +10 (предельно сильная конкуренция).</a:t>
          </a:r>
        </a:p>
        <a:p>
          <a:pPr marL="0" indent="0" algn="l"/>
          <a:r>
            <a:rPr lang="ru-RU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Значения показателя вычисляются по формуле:</a:t>
          </a:r>
          <a:r>
            <a:rPr lang="en-US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F = u</a:t>
          </a:r>
          <a:r>
            <a:rPr lang="ru-RU" sz="1050" baseline="-2500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</a:t>
          </a:r>
          <a:r>
            <a:rPr lang="en-US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Symbol"/>
            </a:rPr>
            <a:t> u</a:t>
          </a:r>
          <a:r>
            <a:rPr lang="ru-RU" sz="1050" baseline="-2500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Symbol"/>
            </a:rPr>
            <a:t>К</a:t>
          </a:r>
          <a:r>
            <a:rPr lang="en-US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Symbol"/>
            </a:rPr>
            <a:t> :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Symbol"/>
            </a:rPr>
            <a:t> d</a:t>
          </a:r>
          <a:endParaRPr lang="ru-RU" sz="1050" baseline="30000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l"/>
          <a:r>
            <a:rPr lang="ru-RU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где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</a:t>
          </a:r>
          <a:r>
            <a:rPr lang="ru-RU" sz="1050" baseline="-2500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и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u</a:t>
          </a:r>
          <a:r>
            <a:rPr lang="ru-RU" sz="1050" baseline="-2500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К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- доли рынка (или Индексы 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5P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Предпрития и его конкурента,</a:t>
          </a:r>
        </a:p>
        <a:p>
          <a:pPr marL="0" indent="0" algn="l"/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 - 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интегральное отклонение значений параметров у Предприятия и его конкурента.</a:t>
          </a:r>
        </a:p>
        <a:p>
          <a:pPr marL="0" indent="0" algn="l"/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Идея применения подобного показателя принадлежит британскому консультанту по управлению</a:t>
          </a:r>
          <a:r>
            <a:rPr lang="ru-RU" sz="1050" b="1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Ричарду Коху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  <a:endParaRPr lang="en-US" sz="1050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l"/>
          <a:r>
            <a:rPr lang="ru-RU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Под диаграммами показателей выводятся качественные оценки получаемых значений.</a:t>
          </a:r>
        </a:p>
        <a:p>
          <a:pPr marL="0" indent="0" algn="l"/>
          <a:endParaRPr lang="ru-RU" sz="1050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indent="0" algn="l"/>
          <a:r>
            <a:rPr lang="ru-RU" sz="1050" b="1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Качественные оценки</a:t>
          </a:r>
          <a:r>
            <a:rPr lang="ru-RU" sz="105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 в столбце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таблицы 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[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Конкурентная позиция Предприятия, 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SWOT-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оценка параметров</a:t>
          </a:r>
          <a:r>
            <a:rPr lang="en-US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]</a:t>
          </a:r>
          <a:r>
            <a:rPr lang="ru-RU" sz="1050" baseline="0">
              <a:solidFill>
                <a:srgbClr val="00206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выводятся качественные оценки сильных и слабых сторон Предприятия, возможностей и угроз со стороны конкурентов по отношению к рассматриваемому перечню параметров, а также общая оценка позиции Предприятия на территории продаж. </a:t>
          </a:r>
          <a:endParaRPr lang="ru-RU" sz="1050">
            <a:solidFill>
              <a:srgbClr val="00206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E37"/>
  <sheetViews>
    <sheetView showGridLines="0" tabSelected="1" zoomScaleNormal="100" workbookViewId="0">
      <selection activeCell="C6" sqref="C6"/>
    </sheetView>
  </sheetViews>
  <sheetFormatPr defaultColWidth="0" defaultRowHeight="14.25" zeroHeight="1" x14ac:dyDescent="0.2"/>
  <cols>
    <col min="1" max="1" width="9.140625" style="1" customWidth="1"/>
    <col min="2" max="2" width="7.42578125" style="1" customWidth="1"/>
    <col min="3" max="3" width="50" style="1" customWidth="1"/>
    <col min="4" max="5" width="15.7109375" style="1" customWidth="1"/>
    <col min="6" max="9" width="20.28515625" style="1" customWidth="1"/>
    <col min="10" max="10" width="50.28515625" style="1" customWidth="1"/>
    <col min="11" max="11" width="10.5703125" style="1" customWidth="1"/>
    <col min="12" max="16" width="10.5703125" style="1" hidden="1" customWidth="1"/>
    <col min="17" max="17" width="14.5703125" style="1" hidden="1" customWidth="1"/>
    <col min="18" max="18" width="10" style="1" hidden="1" customWidth="1"/>
    <col min="19" max="20" width="9.140625" style="1" hidden="1" customWidth="1"/>
    <col min="21" max="21" width="13.5703125" style="1" hidden="1" customWidth="1"/>
    <col min="22" max="22" width="14" style="1" hidden="1" customWidth="1"/>
    <col min="23" max="25" width="13.28515625" style="1" hidden="1" customWidth="1"/>
    <col min="26" max="26" width="14" style="1" hidden="1" customWidth="1"/>
    <col min="27" max="27" width="13.5703125" style="1" hidden="1" customWidth="1"/>
    <col min="28" max="29" width="13.28515625" style="1" hidden="1" customWidth="1"/>
    <col min="30" max="30" width="9.140625" style="1" hidden="1" customWidth="1"/>
    <col min="31" max="31" width="13.28515625" style="1" hidden="1" customWidth="1"/>
    <col min="32" max="16384" width="9.140625" style="1" hidden="1"/>
  </cols>
  <sheetData>
    <row r="1" spans="2:29" x14ac:dyDescent="0.2"/>
    <row r="2" spans="2:29" ht="177.75" customHeight="1" x14ac:dyDescent="0.2"/>
    <row r="3" spans="2:29" ht="15" thickBot="1" x14ac:dyDescent="0.25"/>
    <row r="4" spans="2:29" ht="67.5" customHeight="1" thickTop="1" thickBot="1" x14ac:dyDescent="0.25">
      <c r="B4" s="59" t="s">
        <v>21</v>
      </c>
      <c r="C4" s="60"/>
      <c r="D4" s="32" t="s">
        <v>14</v>
      </c>
      <c r="E4" s="33" t="s">
        <v>20</v>
      </c>
      <c r="F4" s="34" t="s">
        <v>0</v>
      </c>
      <c r="G4" s="35" t="s">
        <v>1</v>
      </c>
      <c r="H4" s="35" t="s">
        <v>2</v>
      </c>
      <c r="I4" s="35" t="s">
        <v>3</v>
      </c>
      <c r="J4" s="50" t="s">
        <v>25</v>
      </c>
      <c r="Q4" s="2" t="s">
        <v>19</v>
      </c>
      <c r="R4" s="2" t="s">
        <v>17</v>
      </c>
      <c r="S4" s="2" t="s">
        <v>15</v>
      </c>
      <c r="T4" s="2" t="s">
        <v>16</v>
      </c>
      <c r="U4" s="42" t="s">
        <v>24</v>
      </c>
      <c r="V4" s="2" t="s">
        <v>0</v>
      </c>
      <c r="W4" s="2" t="s">
        <v>1</v>
      </c>
      <c r="X4" s="2" t="s">
        <v>2</v>
      </c>
      <c r="Y4" s="2" t="s">
        <v>3</v>
      </c>
      <c r="Z4" s="2" t="s">
        <v>0</v>
      </c>
      <c r="AA4" s="2" t="s">
        <v>1</v>
      </c>
      <c r="AB4" s="2" t="s">
        <v>2</v>
      </c>
      <c r="AC4" s="2" t="s">
        <v>3</v>
      </c>
    </row>
    <row r="5" spans="2:29" ht="24" customHeight="1" thickTop="1" thickBot="1" x14ac:dyDescent="0.25">
      <c r="B5" s="61" t="s">
        <v>18</v>
      </c>
      <c r="C5" s="62"/>
      <c r="D5" s="62"/>
      <c r="E5" s="63"/>
      <c r="F5" s="18"/>
      <c r="G5" s="17"/>
      <c r="H5" s="17"/>
      <c r="I5" s="17"/>
      <c r="J5" s="44" t="str">
        <f>IFERROR(IF(U5=0,"-",IF(U5&lt;0.3,"незначительный участник - слабая позиция",IF(U5&lt;0.7,"последователь - средняя позиция",IF(U5&lt;1,"сильный последователь - значительная позиция",IF(U5&lt;1.5,"минимальное лидерство - сильная позиция",IF(U5&lt;4,"чистое лидерство - очень сильная позиция","доминирование - чрезвычайно сильная позиция")))))),"")</f>
        <v>-</v>
      </c>
      <c r="Q5" s="4"/>
      <c r="R5" s="3">
        <f>SUM(D6:D15)</f>
        <v>0</v>
      </c>
      <c r="S5" s="4">
        <f t="shared" ref="S5:S15" si="0">MIN($F5:$I5)</f>
        <v>0</v>
      </c>
      <c r="T5" s="4">
        <f t="shared" ref="T5:T15" si="1">MAX($F5:$I5)</f>
        <v>0</v>
      </c>
      <c r="U5" s="43">
        <f>IFERROR(IF(T5=0,V5/MAX(W5:Y5),F5/MAX(G5:I5)),0)</f>
        <v>0</v>
      </c>
      <c r="V5" s="25" t="str">
        <f>IFERROR(IF(ISBLANK(F5),"",IF(F5=0,Z5,ROUND(F5/$T$5,3))),0)</f>
        <v/>
      </c>
      <c r="W5" s="25" t="str">
        <f>IFERROR(IF(ISBLANK(G5),"",IF(G5=0,AA5,ROUND(G5/$T$5,3))),0)</f>
        <v/>
      </c>
      <c r="X5" s="25" t="str">
        <f>IFERROR(IF(ISBLANK(H5),"",IF(H5=0,AB5,ROUND(H5/$T$5,3))),0)</f>
        <v/>
      </c>
      <c r="Y5" s="25" t="str">
        <f>IFERROR(IF(ISBLANK(I5),"",IF(I5=0,AC5,ROUND(I5/$T$5,3))),0)</f>
        <v/>
      </c>
      <c r="Z5" s="25">
        <f>ROUND(SUMPRODUCT($R$6:$R$15,V$6:V$15),3)</f>
        <v>0</v>
      </c>
      <c r="AA5" s="25">
        <f>ROUND(SUMPRODUCT($R$6:$R$15,W$6:W$15),3)</f>
        <v>0</v>
      </c>
      <c r="AB5" s="25">
        <f>ROUND(SUMPRODUCT($R$6:$R$15,X$6:X$15),3)</f>
        <v>0</v>
      </c>
      <c r="AC5" s="25">
        <f>ROUND(SUMPRODUCT($R$6:$R$15,Y$6:Y$15),3)</f>
        <v>0</v>
      </c>
    </row>
    <row r="6" spans="2:29" ht="24" customHeight="1" x14ac:dyDescent="0.2">
      <c r="B6" s="56" t="s">
        <v>26</v>
      </c>
      <c r="C6" s="5" t="s">
        <v>4</v>
      </c>
      <c r="D6" s="6"/>
      <c r="E6" s="15"/>
      <c r="F6" s="19"/>
      <c r="G6" s="6"/>
      <c r="H6" s="6"/>
      <c r="I6" s="6"/>
      <c r="J6" s="45" t="str">
        <f t="shared" ref="J6:J15" si="2">IFERROR(IF(Q6=0,"",IF(F6&lt;(S6+U6)/2,"очень слабая сторона - ",IF(F6&lt;U6,"слабая сторона - ",IF(F6&lt;(T6+U6)/2,"сильная сторона - ","очень сильная сторона - "))) &amp; IF(V6&lt;0.4,"заметная угроза",IF(V6&lt;0.6,"угроза",IF(V6&lt;0.8,"возможность",IF(V6=1,"преимущество","заметная возможность"))))),"")</f>
        <v/>
      </c>
      <c r="Q6" s="8">
        <f t="shared" ref="Q6:Q15" si="3">IF(OR(ISBLANK(D6),ISBLANK(E6),ISBLANK(F6),COUNTBLANK(G6:I6)=3),0,1)</f>
        <v>0</v>
      </c>
      <c r="R6" s="7">
        <f t="shared" ref="R6:R15" si="4">IF($R$5&gt;0,D6/$R$5,0)</f>
        <v>0</v>
      </c>
      <c r="S6" s="8">
        <f t="shared" si="0"/>
        <v>0</v>
      </c>
      <c r="T6" s="8">
        <f t="shared" si="1"/>
        <v>0</v>
      </c>
      <c r="U6" s="8">
        <f t="shared" ref="U6" si="5">IFERROR(AVERAGE(G6:I6),0)</f>
        <v>0</v>
      </c>
      <c r="V6" s="22">
        <f t="shared" ref="V6:V15" si="6">IFERROR($Q6*IF($E6="&gt;",F6/$T6,IF(ISBLANK(F6),0,IF(F6=0,1,$S6/F6))),0)</f>
        <v>0</v>
      </c>
      <c r="W6" s="22">
        <f t="shared" ref="W6:W15" si="7">IFERROR($Q6*IF($E6="&gt;",G6/$T6,IF(ISBLANK(G6),0,IF(G6=0,1,$S6/G6))),0)</f>
        <v>0</v>
      </c>
      <c r="X6" s="22">
        <f t="shared" ref="X6:X15" si="8">IFERROR($Q6*IF($E6="&gt;",H6/$T6,IF(ISBLANK(H6),0,IF(H6=0,1,$S6/H6))),0)</f>
        <v>0</v>
      </c>
      <c r="Y6" s="22">
        <f t="shared" ref="Y6:Y15" si="9">IFERROR($Q6*IF($E6="&gt;",I6/$T6,IF(ISBLANK(I6),0,IF(I6=0,1,$S6/I6))),0)</f>
        <v>0</v>
      </c>
      <c r="Z6" s="51"/>
      <c r="AA6" s="21">
        <f t="array" ref="AA6">ROUND(SIGN(AA5)*SUM($R$6:$R$15*($V$6:$V$15-W$6:W$15)^2),3)</f>
        <v>0</v>
      </c>
      <c r="AB6" s="21">
        <f t="array" ref="AB6">ROUND(SIGN(AB5)*SUM($R$6:$R$15*($V$6:$V$15-X$6:X$15)^2),3)</f>
        <v>0</v>
      </c>
      <c r="AC6" s="21">
        <f t="array" ref="AC6">ROUND(SIGN(AC5)*SUM($R$6:$R$15*($V$6:$V$15-Y$6:Y$15)^2),3)</f>
        <v>0</v>
      </c>
    </row>
    <row r="7" spans="2:29" ht="24" customHeight="1" thickBot="1" x14ac:dyDescent="0.25">
      <c r="B7" s="57"/>
      <c r="C7" s="9" t="s">
        <v>5</v>
      </c>
      <c r="D7" s="10"/>
      <c r="E7" s="16"/>
      <c r="F7" s="20"/>
      <c r="G7" s="10"/>
      <c r="H7" s="10"/>
      <c r="I7" s="10"/>
      <c r="J7" s="46" t="str">
        <f t="shared" si="2"/>
        <v/>
      </c>
      <c r="Q7" s="12">
        <f t="shared" si="3"/>
        <v>0</v>
      </c>
      <c r="R7" s="11">
        <f t="shared" si="4"/>
        <v>0</v>
      </c>
      <c r="S7" s="12">
        <f t="shared" si="0"/>
        <v>0</v>
      </c>
      <c r="T7" s="12">
        <f t="shared" si="1"/>
        <v>0</v>
      </c>
      <c r="U7" s="12">
        <f t="shared" ref="U7:U15" si="10">IFERROR(AVERAGE(G7:I7),0)</f>
        <v>0</v>
      </c>
      <c r="V7" s="23">
        <f t="shared" si="6"/>
        <v>0</v>
      </c>
      <c r="W7" s="23">
        <f t="shared" si="7"/>
        <v>0</v>
      </c>
      <c r="X7" s="23">
        <f t="shared" si="8"/>
        <v>0</v>
      </c>
      <c r="Y7" s="23">
        <f t="shared" si="9"/>
        <v>0</v>
      </c>
      <c r="Z7" s="51"/>
      <c r="AA7" s="26">
        <f>IFERROR($V$5*W5/MAX(AA6,0.001),0)</f>
        <v>0</v>
      </c>
      <c r="AB7" s="26">
        <f>IFERROR($V$5*X5/MAX(AB6,0.001),0)</f>
        <v>0</v>
      </c>
      <c r="AC7" s="26">
        <f>IFERROR($V$5*Y5/MAX(AC6,0.001),0)</f>
        <v>0</v>
      </c>
    </row>
    <row r="8" spans="2:29" ht="24" customHeight="1" thickBot="1" x14ac:dyDescent="0.25">
      <c r="B8" s="57"/>
      <c r="C8" s="9" t="s">
        <v>6</v>
      </c>
      <c r="D8" s="10"/>
      <c r="E8" s="16"/>
      <c r="F8" s="20"/>
      <c r="G8" s="10"/>
      <c r="H8" s="10"/>
      <c r="I8" s="10"/>
      <c r="J8" s="46" t="str">
        <f t="shared" si="2"/>
        <v/>
      </c>
      <c r="Q8" s="12">
        <f t="shared" si="3"/>
        <v>0</v>
      </c>
      <c r="R8" s="11">
        <f t="shared" si="4"/>
        <v>0</v>
      </c>
      <c r="S8" s="12">
        <f t="shared" si="0"/>
        <v>0</v>
      </c>
      <c r="T8" s="12">
        <f t="shared" si="1"/>
        <v>0</v>
      </c>
      <c r="U8" s="12">
        <f t="shared" si="10"/>
        <v>0</v>
      </c>
      <c r="V8" s="23">
        <f t="shared" si="6"/>
        <v>0</v>
      </c>
      <c r="W8" s="23">
        <f t="shared" si="7"/>
        <v>0</v>
      </c>
      <c r="X8" s="23">
        <f t="shared" si="8"/>
        <v>0</v>
      </c>
      <c r="Y8" s="23">
        <f t="shared" si="9"/>
        <v>0</v>
      </c>
      <c r="Z8" s="51"/>
      <c r="AA8" s="27">
        <f t="shared" ref="AA8:AC8" si="11">IFERROR(LOG10(AA7),0)/3*10</f>
        <v>0</v>
      </c>
      <c r="AB8" s="27">
        <f t="shared" si="11"/>
        <v>0</v>
      </c>
      <c r="AC8" s="27">
        <f t="shared" si="11"/>
        <v>0</v>
      </c>
    </row>
    <row r="9" spans="2:29" ht="24" customHeight="1" x14ac:dyDescent="0.2">
      <c r="B9" s="57"/>
      <c r="C9" s="9" t="s">
        <v>7</v>
      </c>
      <c r="D9" s="10"/>
      <c r="E9" s="16"/>
      <c r="F9" s="20"/>
      <c r="G9" s="10"/>
      <c r="H9" s="10"/>
      <c r="I9" s="10"/>
      <c r="J9" s="46" t="str">
        <f t="shared" si="2"/>
        <v/>
      </c>
      <c r="Q9" s="12">
        <f t="shared" si="3"/>
        <v>0</v>
      </c>
      <c r="R9" s="11">
        <f t="shared" si="4"/>
        <v>0</v>
      </c>
      <c r="S9" s="12">
        <f t="shared" si="0"/>
        <v>0</v>
      </c>
      <c r="T9" s="12">
        <f t="shared" si="1"/>
        <v>0</v>
      </c>
      <c r="U9" s="12">
        <f t="shared" si="10"/>
        <v>0</v>
      </c>
      <c r="V9" s="23">
        <f t="shared" si="6"/>
        <v>0</v>
      </c>
      <c r="W9" s="23">
        <f t="shared" si="7"/>
        <v>0</v>
      </c>
      <c r="X9" s="23">
        <f t="shared" si="8"/>
        <v>0</v>
      </c>
      <c r="Y9" s="23">
        <f t="shared" si="9"/>
        <v>0</v>
      </c>
      <c r="Z9" s="51"/>
    </row>
    <row r="10" spans="2:29" ht="24" customHeight="1" x14ac:dyDescent="0.2">
      <c r="B10" s="57"/>
      <c r="C10" s="9" t="s">
        <v>8</v>
      </c>
      <c r="D10" s="10"/>
      <c r="E10" s="16"/>
      <c r="F10" s="20"/>
      <c r="G10" s="10"/>
      <c r="H10" s="10"/>
      <c r="I10" s="10"/>
      <c r="J10" s="46" t="str">
        <f t="shared" si="2"/>
        <v/>
      </c>
      <c r="Q10" s="12">
        <f t="shared" si="3"/>
        <v>0</v>
      </c>
      <c r="R10" s="11">
        <f t="shared" si="4"/>
        <v>0</v>
      </c>
      <c r="S10" s="12">
        <f t="shared" si="0"/>
        <v>0</v>
      </c>
      <c r="T10" s="12">
        <f t="shared" si="1"/>
        <v>0</v>
      </c>
      <c r="U10" s="12">
        <f t="shared" si="10"/>
        <v>0</v>
      </c>
      <c r="V10" s="23">
        <f t="shared" si="6"/>
        <v>0</v>
      </c>
      <c r="W10" s="23">
        <f t="shared" si="7"/>
        <v>0</v>
      </c>
      <c r="X10" s="23">
        <f t="shared" si="8"/>
        <v>0</v>
      </c>
      <c r="Y10" s="23">
        <f t="shared" si="9"/>
        <v>0</v>
      </c>
      <c r="Z10" s="51"/>
    </row>
    <row r="11" spans="2:29" ht="24" customHeight="1" x14ac:dyDescent="0.2">
      <c r="B11" s="57"/>
      <c r="C11" s="9" t="s">
        <v>9</v>
      </c>
      <c r="D11" s="10"/>
      <c r="E11" s="16"/>
      <c r="F11" s="20"/>
      <c r="G11" s="10"/>
      <c r="H11" s="10"/>
      <c r="I11" s="10"/>
      <c r="J11" s="46" t="str">
        <f t="shared" si="2"/>
        <v/>
      </c>
      <c r="Q11" s="12">
        <f t="shared" si="3"/>
        <v>0</v>
      </c>
      <c r="R11" s="11">
        <f t="shared" si="4"/>
        <v>0</v>
      </c>
      <c r="S11" s="12">
        <f t="shared" si="0"/>
        <v>0</v>
      </c>
      <c r="T11" s="12">
        <f t="shared" si="1"/>
        <v>0</v>
      </c>
      <c r="U11" s="12">
        <f t="shared" si="10"/>
        <v>0</v>
      </c>
      <c r="V11" s="23">
        <f t="shared" si="6"/>
        <v>0</v>
      </c>
      <c r="W11" s="23">
        <f t="shared" si="7"/>
        <v>0</v>
      </c>
      <c r="X11" s="23">
        <f t="shared" si="8"/>
        <v>0</v>
      </c>
      <c r="Y11" s="23">
        <f t="shared" si="9"/>
        <v>0</v>
      </c>
      <c r="Z11" s="51"/>
    </row>
    <row r="12" spans="2:29" ht="24" customHeight="1" x14ac:dyDescent="0.2">
      <c r="B12" s="57"/>
      <c r="C12" s="9" t="s">
        <v>10</v>
      </c>
      <c r="D12" s="10"/>
      <c r="E12" s="16"/>
      <c r="F12" s="20"/>
      <c r="G12" s="10"/>
      <c r="H12" s="10"/>
      <c r="I12" s="10"/>
      <c r="J12" s="46" t="str">
        <f t="shared" si="2"/>
        <v/>
      </c>
      <c r="Q12" s="12">
        <f t="shared" si="3"/>
        <v>0</v>
      </c>
      <c r="R12" s="11">
        <f t="shared" si="4"/>
        <v>0</v>
      </c>
      <c r="S12" s="12">
        <f t="shared" si="0"/>
        <v>0</v>
      </c>
      <c r="T12" s="12">
        <f t="shared" si="1"/>
        <v>0</v>
      </c>
      <c r="U12" s="12">
        <f t="shared" si="10"/>
        <v>0</v>
      </c>
      <c r="V12" s="23">
        <f t="shared" si="6"/>
        <v>0</v>
      </c>
      <c r="W12" s="23">
        <f t="shared" si="7"/>
        <v>0</v>
      </c>
      <c r="X12" s="23">
        <f t="shared" si="8"/>
        <v>0</v>
      </c>
      <c r="Y12" s="23">
        <f t="shared" si="9"/>
        <v>0</v>
      </c>
      <c r="Z12" s="51"/>
    </row>
    <row r="13" spans="2:29" ht="24" customHeight="1" x14ac:dyDescent="0.2">
      <c r="B13" s="57"/>
      <c r="C13" s="9" t="s">
        <v>11</v>
      </c>
      <c r="D13" s="10"/>
      <c r="E13" s="16"/>
      <c r="F13" s="20"/>
      <c r="G13" s="10"/>
      <c r="H13" s="10"/>
      <c r="I13" s="10"/>
      <c r="J13" s="46" t="str">
        <f t="shared" si="2"/>
        <v/>
      </c>
      <c r="Q13" s="12">
        <f t="shared" si="3"/>
        <v>0</v>
      </c>
      <c r="R13" s="11">
        <f t="shared" si="4"/>
        <v>0</v>
      </c>
      <c r="S13" s="12">
        <f t="shared" si="0"/>
        <v>0</v>
      </c>
      <c r="T13" s="12">
        <f t="shared" si="1"/>
        <v>0</v>
      </c>
      <c r="U13" s="12">
        <f t="shared" si="10"/>
        <v>0</v>
      </c>
      <c r="V13" s="23">
        <f t="shared" si="6"/>
        <v>0</v>
      </c>
      <c r="W13" s="23">
        <f t="shared" si="7"/>
        <v>0</v>
      </c>
      <c r="X13" s="23">
        <f t="shared" si="8"/>
        <v>0</v>
      </c>
      <c r="Y13" s="23">
        <f t="shared" si="9"/>
        <v>0</v>
      </c>
      <c r="Z13" s="51"/>
    </row>
    <row r="14" spans="2:29" ht="24" customHeight="1" x14ac:dyDescent="0.2">
      <c r="B14" s="57"/>
      <c r="C14" s="9" t="s">
        <v>12</v>
      </c>
      <c r="D14" s="10"/>
      <c r="E14" s="16"/>
      <c r="F14" s="20"/>
      <c r="G14" s="10"/>
      <c r="H14" s="10"/>
      <c r="I14" s="10"/>
      <c r="J14" s="46" t="str">
        <f t="shared" si="2"/>
        <v/>
      </c>
      <c r="Q14" s="12">
        <f t="shared" si="3"/>
        <v>0</v>
      </c>
      <c r="R14" s="11">
        <f t="shared" si="4"/>
        <v>0</v>
      </c>
      <c r="S14" s="12">
        <f t="shared" si="0"/>
        <v>0</v>
      </c>
      <c r="T14" s="12">
        <f t="shared" si="1"/>
        <v>0</v>
      </c>
      <c r="U14" s="12">
        <f t="shared" si="10"/>
        <v>0</v>
      </c>
      <c r="V14" s="23">
        <f t="shared" si="6"/>
        <v>0</v>
      </c>
      <c r="W14" s="23">
        <f t="shared" si="7"/>
        <v>0</v>
      </c>
      <c r="X14" s="23">
        <f t="shared" si="8"/>
        <v>0</v>
      </c>
      <c r="Y14" s="23">
        <f t="shared" si="9"/>
        <v>0</v>
      </c>
      <c r="Z14" s="51"/>
    </row>
    <row r="15" spans="2:29" ht="24" customHeight="1" thickBot="1" x14ac:dyDescent="0.25">
      <c r="B15" s="58"/>
      <c r="C15" s="36" t="s">
        <v>13</v>
      </c>
      <c r="D15" s="37"/>
      <c r="E15" s="38"/>
      <c r="F15" s="39"/>
      <c r="G15" s="37"/>
      <c r="H15" s="37"/>
      <c r="I15" s="37"/>
      <c r="J15" s="47" t="str">
        <f t="shared" si="2"/>
        <v/>
      </c>
      <c r="Q15" s="14">
        <f t="shared" si="3"/>
        <v>0</v>
      </c>
      <c r="R15" s="13">
        <f t="shared" si="4"/>
        <v>0</v>
      </c>
      <c r="S15" s="14">
        <f t="shared" si="0"/>
        <v>0</v>
      </c>
      <c r="T15" s="14">
        <f t="shared" si="1"/>
        <v>0</v>
      </c>
      <c r="U15" s="14">
        <f t="shared" si="10"/>
        <v>0</v>
      </c>
      <c r="V15" s="24">
        <f t="shared" si="6"/>
        <v>0</v>
      </c>
      <c r="W15" s="24">
        <f t="shared" si="7"/>
        <v>0</v>
      </c>
      <c r="X15" s="24">
        <f t="shared" si="8"/>
        <v>0</v>
      </c>
      <c r="Y15" s="24">
        <f t="shared" si="9"/>
        <v>0</v>
      </c>
      <c r="Z15" s="51"/>
    </row>
    <row r="16" spans="2:29" ht="8.25" customHeight="1" thickTop="1" thickBot="1" x14ac:dyDescent="0.25"/>
    <row r="17" spans="6:25" ht="24.95" customHeight="1" x14ac:dyDescent="0.2">
      <c r="F17" s="53" t="s">
        <v>22</v>
      </c>
      <c r="G17" s="54"/>
      <c r="H17" s="54"/>
      <c r="I17" s="55"/>
      <c r="W17" s="29"/>
      <c r="X17" s="29"/>
      <c r="Y17" s="29"/>
    </row>
    <row r="18" spans="6:25" ht="27" customHeight="1" x14ac:dyDescent="0.2">
      <c r="F18" s="30">
        <f>10*Z5</f>
        <v>0</v>
      </c>
      <c r="G18" s="30">
        <f>10*AA5</f>
        <v>0</v>
      </c>
      <c r="H18" s="30">
        <f>10*AB5</f>
        <v>0</v>
      </c>
      <c r="I18" s="30">
        <f>10*AC5</f>
        <v>0</v>
      </c>
    </row>
    <row r="19" spans="6:25" ht="129.94999999999999" customHeight="1" thickBot="1" x14ac:dyDescent="0.25">
      <c r="F19" s="40"/>
      <c r="G19" s="40"/>
      <c r="H19" s="40"/>
      <c r="I19" s="40"/>
    </row>
    <row r="20" spans="6:25" x14ac:dyDescent="0.2">
      <c r="F20" s="48" t="str">
        <f t="shared" ref="F20:I20" si="12">IF(F18=0,"-",IF(F18&lt;2,"низкое",IF(F18&lt;4,"ниже среднего",IF(F18&lt;6,"среднее",IF(F18&lt;8,"выше среднего","высокое")))))</f>
        <v>-</v>
      </c>
      <c r="G20" s="48" t="str">
        <f t="shared" si="12"/>
        <v>-</v>
      </c>
      <c r="H20" s="48" t="str">
        <f t="shared" si="12"/>
        <v>-</v>
      </c>
      <c r="I20" s="48" t="str">
        <f t="shared" si="12"/>
        <v>-</v>
      </c>
    </row>
    <row r="21" spans="6:25" ht="23.25" customHeight="1" thickBot="1" x14ac:dyDescent="0.25"/>
    <row r="22" spans="6:25" ht="24.95" customHeight="1" x14ac:dyDescent="0.2">
      <c r="G22" s="52" t="s">
        <v>23</v>
      </c>
      <c r="H22" s="52"/>
      <c r="I22" s="52"/>
    </row>
    <row r="23" spans="6:25" ht="25.5" customHeight="1" x14ac:dyDescent="0.2">
      <c r="F23" s="28"/>
      <c r="G23" s="31">
        <f t="shared" ref="G23:I23" si="13">AA8</f>
        <v>0</v>
      </c>
      <c r="H23" s="31">
        <f t="shared" si="13"/>
        <v>0</v>
      </c>
      <c r="I23" s="31">
        <f t="shared" si="13"/>
        <v>0</v>
      </c>
    </row>
    <row r="24" spans="6:25" ht="195" customHeight="1" thickBot="1" x14ac:dyDescent="0.25">
      <c r="F24" s="28"/>
      <c r="G24" s="41"/>
      <c r="H24" s="41"/>
      <c r="I24" s="41"/>
    </row>
    <row r="25" spans="6:25" ht="33" customHeight="1" x14ac:dyDescent="0.2">
      <c r="G25" s="49" t="str">
        <f>IF(G23=0,"-",IF(G23&lt;-2,"практически отсутствует",IF(G23&lt;0,"незначительная",IF(G23&lt;2,"низкая",IF(G23&lt;4,"ниже среднего",IF(G23&lt;6,"средняя",IF(G23&lt;8,"выше среднего",IF(G23&lt;9,"высокая","предельная"))))))))</f>
        <v>-</v>
      </c>
      <c r="H25" s="49" t="str">
        <f t="shared" ref="H25:I25" si="14">IF(H23=0,"-",IF(H23&lt;-2,"практически отсутствует",IF(H23&lt;0,"незначительная",IF(H23&lt;2,"низкая",IF(H23&lt;4,"ниже среднего",IF(H23&lt;6,"средняя",IF(H23&lt;8,"выше среднего",IF(H23&lt;9,"высокая","предельная"))))))))</f>
        <v>-</v>
      </c>
      <c r="I25" s="49" t="str">
        <f t="shared" si="14"/>
        <v>-</v>
      </c>
    </row>
    <row r="26" spans="6:25" x14ac:dyDescent="0.2"/>
    <row r="27" spans="6:25" ht="21.75" customHeight="1" x14ac:dyDescent="0.2"/>
    <row r="28" spans="6:25" x14ac:dyDescent="0.2"/>
    <row r="29" spans="6:25" x14ac:dyDescent="0.2"/>
    <row r="30" spans="6:25" x14ac:dyDescent="0.2"/>
    <row r="31" spans="6:25" x14ac:dyDescent="0.2"/>
    <row r="32" spans="6:25" x14ac:dyDescent="0.2"/>
    <row r="33" x14ac:dyDescent="0.2"/>
    <row r="34" x14ac:dyDescent="0.2"/>
    <row r="35" x14ac:dyDescent="0.2"/>
    <row r="36" x14ac:dyDescent="0.2"/>
    <row r="37" x14ac:dyDescent="0.2"/>
  </sheetData>
  <sheetProtection password="D65C" sheet="1" objects="1" scenarios="1" selectLockedCells="1"/>
  <mergeCells count="5">
    <mergeCell ref="G22:I22"/>
    <mergeCell ref="F17:I17"/>
    <mergeCell ref="B6:B15"/>
    <mergeCell ref="B4:C4"/>
    <mergeCell ref="B5:E5"/>
  </mergeCells>
  <dataValidations count="3">
    <dataValidation type="list" allowBlank="1" showInputMessage="1" showErrorMessage="1" sqref="D6:D15">
      <formula1>"1,2,3,4,5"</formula1>
    </dataValidation>
    <dataValidation type="whole" operator="greaterThanOrEqual" allowBlank="1" showInputMessage="1" showErrorMessage="1" errorTitle="Ошибка!" error="Значение должно быть неотрицательным целым числом." sqref="F5:I15">
      <formula1>0</formula1>
    </dataValidation>
    <dataValidation type="list" allowBlank="1" showInputMessage="1" showErrorMessage="1" sqref="E6:E15">
      <formula1>"&gt;,&lt;"</formula1>
    </dataValidation>
  </dataValidations>
  <pageMargins left="0.7" right="0.7" top="0.75" bottom="0.75" header="0.3" footer="0.3"/>
  <ignoredErrors>
    <ignoredError sqref="U6:U15" formulaRange="1"/>
  </ignoredErrors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10" manualMin="-10" type="column" displayEmptyCellsAs="gap" negative="1" displayXAxis="1" minAxisType="custom" maxAxisType="custom">
          <x14:colorSeries rgb="FFFF0000"/>
          <x14:colorNegative theme="4" tint="-0.499984740745262"/>
          <x14:colorAxis rgb="FF000000"/>
          <x14:colorMarkers theme="9" tint="-0.499984740745262"/>
          <x14:colorFirst theme="9" tint="0.39997558519241921"/>
          <x14:colorLast theme="9" tint="0.39997558519241921"/>
          <x14:colorHigh theme="9"/>
          <x14:colorLow theme="9"/>
          <x14:sparklines>
            <x14:sparkline>
              <xm:f>'!'!G23:G23</xm:f>
              <xm:sqref>G24</xm:sqref>
            </x14:sparkline>
            <x14:sparkline>
              <xm:f>'!'!H23:H23</xm:f>
              <xm:sqref>H24</xm:sqref>
            </x14:sparkline>
            <x14:sparkline>
              <xm:f>'!'!I23:I23</xm:f>
              <xm:sqref>I24</xm:sqref>
            </x14:sparkline>
          </x14:sparklines>
        </x14:sparklineGroup>
        <x14:sparklineGroup manualMax="10" manualMin="0" type="column" displayEmptyCellsAs="gap" displayXAxis="1" minAxisType="custom" maxAxisType="custom">
          <x14:colorSeries theme="4" tint="-0.24997711111789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'!'!F18:F18</xm:f>
              <xm:sqref>F19</xm:sqref>
            </x14:sparkline>
            <x14:sparkline>
              <xm:f>'!'!G18:G18</xm:f>
              <xm:sqref>G19</xm:sqref>
            </x14:sparkline>
            <x14:sparkline>
              <xm:f>'!'!H18:H18</xm:f>
              <xm:sqref>H19</xm:sqref>
            </x14:sparkline>
            <x14:sparkline>
              <xm:f>'!'!I18:I18</xm:f>
              <xm:sqref>I19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!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 Вадим</dc:creator>
  <cp:lastModifiedBy>Степанов Вадим</cp:lastModifiedBy>
  <dcterms:created xsi:type="dcterms:W3CDTF">2025-04-10T12:43:19Z</dcterms:created>
  <dcterms:modified xsi:type="dcterms:W3CDTF">2025-04-15T10:37:07Z</dcterms:modified>
</cp:coreProperties>
</file>